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ightonandhovecc-my.sharepoint.com/personal/vicky_cadby_brighton-hove_gov_uk/Documents/Temp folder/"/>
    </mc:Choice>
  </mc:AlternateContent>
  <xr:revisionPtr revIDLastSave="0" documentId="8_{2589462D-C292-4ECF-8F20-0A5AFCE98EC3}" xr6:coauthVersionLast="47" xr6:coauthVersionMax="47" xr10:uidLastSave="{00000000-0000-0000-0000-000000000000}"/>
  <bookViews>
    <workbookView xWindow="-120" yWindow="-120" windowWidth="20730" windowHeight="11160" xr2:uid="{EF36D369-66E5-4511-AA68-3A80790434C2}"/>
  </bookViews>
  <sheets>
    <sheet name="Table A Discounted total fund" sheetId="6" r:id="rId1"/>
    <sheet name="Table B Discounted Benefit" sheetId="7" r:id="rId2"/>
    <sheet name="Table C Funding Profile" sheetId="2" r:id="rId3"/>
    <sheet name="Table D Costing estimates" sheetId="3" r:id="rId4"/>
    <sheet name="Table E Delivery Milestones" sheetId="4" r:id="rId5"/>
    <sheet name="Table F Bid Monitoring and Eval" sheetId="5" r:id="rId6"/>
  </sheets>
  <externalReferences>
    <externalReference r:id="rId7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C5" i="2"/>
  <c r="D5" i="2"/>
  <c r="D3" i="2" l="1"/>
  <c r="C3" i="2"/>
  <c r="B3" i="2"/>
  <c r="D2" i="2"/>
  <c r="C2" i="2"/>
  <c r="B2" i="2"/>
  <c r="B6" i="7" l="1"/>
  <c r="B5" i="6"/>
  <c r="E5" i="2" l="1"/>
  <c r="F3" i="2"/>
  <c r="F4" i="2"/>
  <c r="F2" i="2"/>
  <c r="F5" i="2" l="1"/>
</calcChain>
</file>

<file path=xl/sharedStrings.xml><?xml version="1.0" encoding="utf-8"?>
<sst xmlns="http://schemas.openxmlformats.org/spreadsheetml/2006/main" count="187" uniqueCount="113">
  <si>
    <t>Category of total discounted cost by funding source</t>
  </si>
  <si>
    <t>£m</t>
  </si>
  <si>
    <t>LUF Funding</t>
  </si>
  <si>
    <t xml:space="preserve">Other Public Sector Funding </t>
  </si>
  <si>
    <t>Private Sector Funding</t>
  </si>
  <si>
    <t>Total</t>
  </si>
  <si>
    <t>Assumptions</t>
  </si>
  <si>
    <t>2021/2022 prices</t>
  </si>
  <si>
    <t>24% Optimism Bias</t>
  </si>
  <si>
    <t>Catergory of benefit</t>
  </si>
  <si>
    <t>Residential land value uplift (LVU)</t>
  </si>
  <si>
    <t>Labour Supply Benefits</t>
  </si>
  <si>
    <t xml:space="preserve">Pedestrian movement benefits </t>
  </si>
  <si>
    <t>Rateable Land Value Uplift</t>
  </si>
  <si>
    <t>Funding Sources</t>
  </si>
  <si>
    <t>2021-22</t>
  </si>
  <si>
    <t>2022-23</t>
  </si>
  <si>
    <t>2023-24</t>
  </si>
  <si>
    <t>2024-25</t>
  </si>
  <si>
    <t>UKG Funding Sought</t>
  </si>
  <si>
    <t>Local Authority Contribution</t>
  </si>
  <si>
    <t>Third Party Contribution</t>
  </si>
  <si>
    <t>Cost heading</t>
  </si>
  <si>
    <t>Costs (£)</t>
  </si>
  <si>
    <t>Date Estimated</t>
  </si>
  <si>
    <t>Status</t>
  </si>
  <si>
    <t>Park Garden East</t>
  </si>
  <si>
    <t>Outline Design</t>
  </si>
  <si>
    <t>Events Space</t>
  </si>
  <si>
    <t>Bowls &amp; Garden</t>
  </si>
  <si>
    <t>Rockwater Garden</t>
  </si>
  <si>
    <t>Courts &amp; Pitches East</t>
  </si>
  <si>
    <t>Courts &amp; Pitches West</t>
  </si>
  <si>
    <t>Park Garden West</t>
  </si>
  <si>
    <t>Skate &amp; Pump</t>
  </si>
  <si>
    <t>Hove Lagoon</t>
  </si>
  <si>
    <t>Dates</t>
  </si>
  <si>
    <t>Works Activity</t>
  </si>
  <si>
    <t>Estimated Date</t>
  </si>
  <si>
    <t xml:space="preserve">Opening Date </t>
  </si>
  <si>
    <t>Completion of works (if different) </t>
  </si>
  <si>
    <t>(components of the Kingsway to the Sea scheme)</t>
  </si>
  <si>
    <t>Same as Opening Date</t>
  </si>
  <si>
    <t>Measure</t>
  </si>
  <si>
    <t>Data To be used</t>
  </si>
  <si>
    <t>Baseline data source</t>
  </si>
  <si>
    <t>Data collection methods</t>
  </si>
  <si>
    <t>Frequency of data collection</t>
  </si>
  <si>
    <t>Benefit owner (if Applicable)</t>
  </si>
  <si>
    <t>Inputs</t>
  </si>
  <si>
    <t>Funding through LUF</t>
  </si>
  <si>
    <t>Receipt of funding</t>
  </si>
  <si>
    <t>Grant award</t>
  </si>
  <si>
    <t>BHCC Civica system</t>
  </si>
  <si>
    <t>Post scheme completion</t>
  </si>
  <si>
    <t>BHCC</t>
  </si>
  <si>
    <t>Funding through BHCC</t>
  </si>
  <si>
    <t>Allocation of funding from capital programme</t>
  </si>
  <si>
    <t>Approved Capital Programme (part of annual accounts)</t>
  </si>
  <si>
    <t>Programme management support employed</t>
  </si>
  <si>
    <t>BHCC timesheets</t>
  </si>
  <si>
    <t>N/a</t>
  </si>
  <si>
    <t>BHCC payroll system</t>
  </si>
  <si>
    <t>Outputs</t>
  </si>
  <si>
    <t>Kingsway to the Sea - scheme delivered as per proposal</t>
  </si>
  <si>
    <t>Health and safety file, as built drawings, completion certificate</t>
  </si>
  <si>
    <t>LUF Application</t>
  </si>
  <si>
    <t>Reporting during governance process</t>
  </si>
  <si>
    <t>Outcomes</t>
  </si>
  <si>
    <t>Visitors to the West Hove Seafront - pedestrians</t>
  </si>
  <si>
    <t>Footfall data</t>
  </si>
  <si>
    <t>BHCC footfall data</t>
  </si>
  <si>
    <t>Pedestrian counts</t>
  </si>
  <si>
    <t>1 year post scheme completion</t>
  </si>
  <si>
    <t>Visitors to the West Hove Seafront - cyclists</t>
  </si>
  <si>
    <t>Traffic count data</t>
  </si>
  <si>
    <t>BHCC annual traffic count data - ATC Site 963</t>
  </si>
  <si>
    <t>Traffic counts</t>
  </si>
  <si>
    <t>Visitors to sports facilities in the area</t>
  </si>
  <si>
    <t xml:space="preserve">Club visitor data </t>
  </si>
  <si>
    <t>Club visitor data</t>
  </si>
  <si>
    <t>New employment at the West Hove Seafront</t>
  </si>
  <si>
    <t>Employment data from operators</t>
  </si>
  <si>
    <t>Businesses to complete</t>
  </si>
  <si>
    <t>1 year / 3 year post scheme completion</t>
  </si>
  <si>
    <t>Safeguarded employment at the West Hove Seafront</t>
  </si>
  <si>
    <t>Employment data</t>
  </si>
  <si>
    <t>Visitor satisfaction with recreational and leisure experience</t>
  </si>
  <si>
    <t>Survey data from stakeholder group meetings</t>
  </si>
  <si>
    <t>BHCC surveys with community groups</t>
  </si>
  <si>
    <t>Accessibility to recreational opportunities for particular groups with protected characteristics</t>
  </si>
  <si>
    <t>2 year post scheme completion</t>
  </si>
  <si>
    <t>Participation in physical activity at ward level</t>
  </si>
  <si>
    <t>NHS intelligence/BHCC Public Health</t>
  </si>
  <si>
    <t>Desk-based research</t>
  </si>
  <si>
    <t>3 year post scheme completion</t>
  </si>
  <si>
    <t>Impacts</t>
  </si>
  <si>
    <t>Vibrant local business environment through increased attractiveness of West Hove as a visitor destination.​</t>
  </si>
  <si>
    <t>Business rates in the area</t>
  </si>
  <si>
    <t>Valuation Office Agency</t>
  </si>
  <si>
    <t>Re-establishing West Hove Seafront as a centre for sports and leisure</t>
  </si>
  <si>
    <t>Number of users and memberships of sports clubs</t>
  </si>
  <si>
    <t>Data reported by local clubs</t>
  </si>
  <si>
    <t>In person surveys, desk based</t>
  </si>
  <si>
    <t>Expanding tourism offer away from Central Brighton towards the West Hove Seafront</t>
  </si>
  <si>
    <t xml:space="preserve">Cambridge Model approach: survey data, footfall data </t>
  </si>
  <si>
    <t>Tourism South East Economic Impact Assessment 2019</t>
  </si>
  <si>
    <t>Improving the Living Environment Deprivation score for the most deprived wards in Wish, Westbourne and South Portslade</t>
  </si>
  <si>
    <t xml:space="preserve">Office for National Statistics, English indices of deprivation </t>
  </si>
  <si>
    <t>Office for National Statistics, English indices of deprivation 2019</t>
  </si>
  <si>
    <t>Desk based</t>
  </si>
  <si>
    <t>Better connectivity between West Hove, Central Hove and Brighton</t>
  </si>
  <si>
    <t>BHCC annual traffic count data between ATC Site 22 and ATC Site 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</si>
</sst>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&quot;£&quot;#,##0.00;[Red]&quot;£&quot;#,##0.00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2" fillId="3" borderId="1" xfId="0" applyFont="1" applyFill="1" applyBorder="1"/>
    <xf numFmtId="164" fontId="2" fillId="3" borderId="1" xfId="0" applyNumberFormat="1" applyFont="1" applyFill="1" applyBorder="1"/>
    <xf numFmtId="0" fontId="2" fillId="3" borderId="0" xfId="0" applyFont="1" applyFill="1"/>
    <xf numFmtId="164" fontId="2" fillId="3" borderId="0" xfId="0" applyNumberFormat="1" applyFont="1" applyFill="1"/>
    <xf numFmtId="0" fontId="3" fillId="0" borderId="0" xfId="0" applyFont="1" applyAlignment="1">
      <alignment horizontal="right"/>
    </xf>
    <xf numFmtId="0" fontId="6" fillId="0" borderId="0" xfId="1"/>
    <xf numFmtId="165" fontId="6" fillId="0" borderId="0" xfId="1" applyNumberFormat="1"/>
    <xf numFmtId="17" fontId="6" fillId="0" borderId="0" xfId="1" applyNumberFormat="1"/>
    <xf numFmtId="0" fontId="6" fillId="0" borderId="0" xfId="1" applyAlignment="1">
      <alignment horizontal="center"/>
    </xf>
    <xf numFmtId="164" fontId="2" fillId="0" borderId="0" xfId="1" applyNumberFormat="1" applyFont="1"/>
    <xf numFmtId="0" fontId="0" fillId="0" borderId="0" xfId="0" applyAlignment="1">
      <alignment wrapText="1"/>
    </xf>
    <xf numFmtId="17" fontId="7" fillId="0" borderId="0" xfId="0" applyNumberFormat="1" applyFont="1"/>
    <xf numFmtId="0" fontId="0" fillId="0" borderId="0" xfId="0" applyAlignment="1">
      <alignment horizontal="right"/>
    </xf>
    <xf numFmtId="166" fontId="8" fillId="3" borderId="0" xfId="0" applyNumberFormat="1" applyFont="1" applyFill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5" fillId="3" borderId="1" xfId="0" applyFont="1" applyFill="1" applyBorder="1" applyAlignment="1">
      <alignment vertical="top" wrapText="1"/>
    </xf>
    <xf numFmtId="164" fontId="5" fillId="3" borderId="1" xfId="0" applyNumberFormat="1" applyFont="1" applyFill="1" applyBorder="1"/>
    <xf numFmtId="0" fontId="5" fillId="3" borderId="1" xfId="0" applyFont="1" applyFill="1" applyBorder="1"/>
    <xf numFmtId="0" fontId="5" fillId="3" borderId="0" xfId="0" applyFont="1" applyFill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Normal 2" xfId="1" xr:uid="{2693175D-85CD-4F2D-8547-EC414298E8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rightonandhovecc.sharepoint.com/teams/pj-f5035/do/Develop/West%20Hove%20Seafront/Financial%20Case/Financial%20Model%20-%20West%20Hove%20Scheme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hecking"/>
      <sheetName val="Input"/>
      <sheetName val="Calculation"/>
      <sheetName val="Summary"/>
      <sheetName val="Data&gt;&gt;"/>
      <sheetName val="Costings from client"/>
      <sheetName val="BCIS Indices"/>
      <sheetName val="Table C Funding Profile"/>
      <sheetName val="Table D Costing estimates"/>
    </sheetNames>
    <sheetDataSet>
      <sheetData sheetId="0" refreshError="1"/>
      <sheetData sheetId="1" refreshError="1"/>
      <sheetData sheetId="2" refreshError="1"/>
      <sheetData sheetId="3">
        <row r="30">
          <cell r="E30">
            <v>70000</v>
          </cell>
          <cell r="F30">
            <v>349390.18297333003</v>
          </cell>
          <cell r="G30">
            <v>691385.75039111683</v>
          </cell>
        </row>
        <row r="31">
          <cell r="E31">
            <v>600983</v>
          </cell>
          <cell r="F31">
            <v>2999679.4333408694</v>
          </cell>
          <cell r="G31">
            <v>5935872.6061043497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0690E-7525-4B5F-B786-BF71103D5C82}">
  <dimension ref="A1:B9"/>
  <sheetViews>
    <sheetView tabSelected="1" workbookViewId="0">
      <selection activeCell="B5" sqref="B5"/>
    </sheetView>
  </sheetViews>
  <sheetFormatPr defaultColWidth="15.42578125" defaultRowHeight="18" x14ac:dyDescent="0.25"/>
  <cols>
    <col min="1" max="1" width="47" style="12" customWidth="1"/>
    <col min="2" max="2" width="26.140625" style="13" customWidth="1"/>
    <col min="3" max="16384" width="15.42578125" style="12"/>
  </cols>
  <sheetData>
    <row r="1" spans="1:2" ht="36.75" customHeight="1" x14ac:dyDescent="0.25">
      <c r="A1" s="26" t="s">
        <v>0</v>
      </c>
      <c r="B1" s="27" t="s">
        <v>1</v>
      </c>
    </row>
    <row r="2" spans="1:2" x14ac:dyDescent="0.25">
      <c r="A2" s="10" t="s">
        <v>2</v>
      </c>
      <c r="B2" s="11">
        <v>10840880.551963408</v>
      </c>
    </row>
    <row r="3" spans="1:2" x14ac:dyDescent="0.25">
      <c r="A3" s="10" t="s">
        <v>3</v>
      </c>
      <c r="B3" s="11">
        <v>995856.68902424804</v>
      </c>
    </row>
    <row r="4" spans="1:2" x14ac:dyDescent="0.25">
      <c r="A4" s="10" t="s">
        <v>4</v>
      </c>
      <c r="B4" s="11">
        <v>0</v>
      </c>
    </row>
    <row r="5" spans="1:2" x14ac:dyDescent="0.25">
      <c r="A5" s="28" t="s">
        <v>5</v>
      </c>
      <c r="B5" s="27">
        <f>SUM(B2:B4)</f>
        <v>11836737.240987655</v>
      </c>
    </row>
    <row r="7" spans="1:2" x14ac:dyDescent="0.25">
      <c r="A7" s="29" t="s">
        <v>6</v>
      </c>
    </row>
    <row r="8" spans="1:2" x14ac:dyDescent="0.25">
      <c r="A8" s="12" t="s">
        <v>7</v>
      </c>
    </row>
    <row r="9" spans="1:2" x14ac:dyDescent="0.25">
      <c r="A9" s="12" t="s">
        <v>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655C4-9115-4DB4-9C1B-A95281E9CD0D}">
  <dimension ref="A1:C11"/>
  <sheetViews>
    <sheetView workbookViewId="0">
      <selection activeCell="C9" sqref="C9"/>
    </sheetView>
  </sheetViews>
  <sheetFormatPr defaultColWidth="9" defaultRowHeight="18" x14ac:dyDescent="0.25"/>
  <cols>
    <col min="1" max="1" width="71.140625" style="12" customWidth="1"/>
    <col min="2" max="2" width="23.5703125" style="13" customWidth="1"/>
    <col min="3" max="3" width="15.42578125" style="12" customWidth="1"/>
    <col min="4" max="16384" width="9" style="12"/>
  </cols>
  <sheetData>
    <row r="1" spans="1:3" x14ac:dyDescent="0.25">
      <c r="A1" s="28" t="s">
        <v>9</v>
      </c>
      <c r="B1" s="27" t="s">
        <v>1</v>
      </c>
    </row>
    <row r="2" spans="1:3" x14ac:dyDescent="0.25">
      <c r="A2" s="10" t="s">
        <v>10</v>
      </c>
      <c r="B2" s="11">
        <v>23728561.161329836</v>
      </c>
      <c r="C2" s="23"/>
    </row>
    <row r="3" spans="1:3" x14ac:dyDescent="0.25">
      <c r="A3" s="10" t="s">
        <v>11</v>
      </c>
      <c r="B3" s="11">
        <v>821683.78566694574</v>
      </c>
    </row>
    <row r="4" spans="1:3" x14ac:dyDescent="0.25">
      <c r="A4" s="10" t="s">
        <v>12</v>
      </c>
      <c r="B4" s="11">
        <v>3317715.8112204121</v>
      </c>
    </row>
    <row r="5" spans="1:3" x14ac:dyDescent="0.25">
      <c r="A5" s="10" t="s">
        <v>13</v>
      </c>
      <c r="B5" s="11">
        <v>1448373.8688792267</v>
      </c>
    </row>
    <row r="6" spans="1:3" x14ac:dyDescent="0.25">
      <c r="A6" s="28" t="s">
        <v>5</v>
      </c>
      <c r="B6" s="27">
        <f>SUM(B2:B5)</f>
        <v>29316334.627096418</v>
      </c>
    </row>
    <row r="9" spans="1:3" x14ac:dyDescent="0.25">
      <c r="A9" s="29" t="s">
        <v>6</v>
      </c>
    </row>
    <row r="10" spans="1:3" x14ac:dyDescent="0.25">
      <c r="A10" s="12" t="s">
        <v>7</v>
      </c>
    </row>
    <row r="11" spans="1:3" x14ac:dyDescent="0.25">
      <c r="A11" s="12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B4BAC-EA1D-46A4-9C57-02E1A5D4D3C4}">
  <dimension ref="A1:H5"/>
  <sheetViews>
    <sheetView workbookViewId="0">
      <selection activeCell="F9" sqref="F9"/>
    </sheetView>
  </sheetViews>
  <sheetFormatPr defaultRowHeight="15" x14ac:dyDescent="0.25"/>
  <cols>
    <col min="1" max="1" width="34.7109375" bestFit="1" customWidth="1"/>
    <col min="2" max="2" width="17" customWidth="1"/>
    <col min="3" max="3" width="20.140625" customWidth="1"/>
    <col min="4" max="4" width="21.140625" customWidth="1"/>
    <col min="5" max="5" width="11.42578125" customWidth="1"/>
    <col min="6" max="6" width="21.85546875" customWidth="1"/>
    <col min="8" max="8" width="9.42578125" customWidth="1"/>
  </cols>
  <sheetData>
    <row r="1" spans="1:8" s="4" customFormat="1" ht="15.75" x14ac:dyDescent="0.25">
      <c r="A1" s="3" t="s">
        <v>14</v>
      </c>
      <c r="B1" s="3" t="s">
        <v>15</v>
      </c>
      <c r="C1" s="3" t="s">
        <v>16</v>
      </c>
      <c r="D1" s="3" t="s">
        <v>17</v>
      </c>
      <c r="E1" s="3" t="s">
        <v>18</v>
      </c>
      <c r="F1" s="14" t="s">
        <v>5</v>
      </c>
    </row>
    <row r="2" spans="1:8" ht="18" x14ac:dyDescent="0.25">
      <c r="A2" s="30" t="s">
        <v>19</v>
      </c>
      <c r="B2" s="19">
        <f>[1]Calculation!E31</f>
        <v>600983</v>
      </c>
      <c r="C2" s="19">
        <f>[1]Calculation!F31</f>
        <v>2999679.4333408694</v>
      </c>
      <c r="D2" s="19">
        <f>[1]Calculation!G31</f>
        <v>5935872.6061043497</v>
      </c>
      <c r="E2" s="31">
        <v>0</v>
      </c>
      <c r="F2" s="31">
        <f>SUM(B2:E2)</f>
        <v>9536535.0394452196</v>
      </c>
      <c r="H2" s="1"/>
    </row>
    <row r="3" spans="1:8" ht="18" x14ac:dyDescent="0.25">
      <c r="A3" s="30" t="s">
        <v>20</v>
      </c>
      <c r="B3" s="19">
        <f>[1]Calculation!E30</f>
        <v>70000</v>
      </c>
      <c r="C3" s="19">
        <f>[1]Calculation!F30</f>
        <v>349390.18297333003</v>
      </c>
      <c r="D3" s="19">
        <f>[1]Calculation!G30</f>
        <v>691385.75039111683</v>
      </c>
      <c r="E3" s="31">
        <v>0</v>
      </c>
      <c r="F3" s="31">
        <f t="shared" ref="F3:F5" si="0">SUM(B3:E3)</f>
        <v>1110775.9333644467</v>
      </c>
    </row>
    <row r="4" spans="1:8" ht="18" x14ac:dyDescent="0.25">
      <c r="A4" s="30" t="s">
        <v>21</v>
      </c>
      <c r="B4" s="19">
        <v>0</v>
      </c>
      <c r="C4" s="19">
        <v>0</v>
      </c>
      <c r="D4" s="19">
        <v>0</v>
      </c>
      <c r="E4" s="31">
        <v>0</v>
      </c>
      <c r="F4" s="31">
        <f t="shared" si="0"/>
        <v>0</v>
      </c>
    </row>
    <row r="5" spans="1:8" ht="18" x14ac:dyDescent="0.25">
      <c r="A5" s="30" t="s">
        <v>5</v>
      </c>
      <c r="B5" s="31">
        <f>SUM(B2:B4)</f>
        <v>670983</v>
      </c>
      <c r="C5" s="31">
        <f>SUM(C2:C4)</f>
        <v>3349069.6163141993</v>
      </c>
      <c r="D5" s="31">
        <f>SUM(D2:D4)</f>
        <v>6627258.3564954661</v>
      </c>
      <c r="E5" s="31">
        <f>SUM(E2:E4)</f>
        <v>0</v>
      </c>
      <c r="F5" s="31">
        <f t="shared" si="0"/>
        <v>10647310.972809665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13683-1E99-4DB2-9AE7-2D946B754F8B}">
  <dimension ref="A1:D10"/>
  <sheetViews>
    <sheetView workbookViewId="0">
      <selection activeCell="E12" sqref="E12"/>
    </sheetView>
  </sheetViews>
  <sheetFormatPr defaultRowHeight="15" x14ac:dyDescent="0.25"/>
  <cols>
    <col min="1" max="1" width="32.42578125" customWidth="1"/>
    <col min="2" max="2" width="18.28515625" style="1" customWidth="1"/>
    <col min="3" max="3" width="23.85546875" style="2" customWidth="1"/>
    <col min="4" max="4" width="24" customWidth="1"/>
  </cols>
  <sheetData>
    <row r="1" spans="1:4" s="6" customFormat="1" ht="18" x14ac:dyDescent="0.25">
      <c r="A1" s="7" t="s">
        <v>22</v>
      </c>
      <c r="B1" s="8" t="s">
        <v>23</v>
      </c>
      <c r="C1" s="9" t="s">
        <v>24</v>
      </c>
      <c r="D1" s="7" t="s">
        <v>25</v>
      </c>
    </row>
    <row r="2" spans="1:4" x14ac:dyDescent="0.25">
      <c r="A2" s="15" t="s">
        <v>26</v>
      </c>
      <c r="B2" s="16">
        <v>-720821.69184290024</v>
      </c>
      <c r="C2" s="17">
        <v>44348</v>
      </c>
      <c r="D2" s="18" t="s">
        <v>27</v>
      </c>
    </row>
    <row r="3" spans="1:4" x14ac:dyDescent="0.25">
      <c r="A3" s="15" t="s">
        <v>28</v>
      </c>
      <c r="B3" s="16">
        <v>-863498.13595166162</v>
      </c>
      <c r="C3" s="17">
        <v>44348</v>
      </c>
      <c r="D3" s="18" t="s">
        <v>27</v>
      </c>
    </row>
    <row r="4" spans="1:4" x14ac:dyDescent="0.25">
      <c r="A4" s="15" t="s">
        <v>29</v>
      </c>
      <c r="B4" s="16">
        <v>-2315791.1359516615</v>
      </c>
      <c r="C4" s="17">
        <v>44348</v>
      </c>
      <c r="D4" s="18" t="s">
        <v>27</v>
      </c>
    </row>
    <row r="5" spans="1:4" x14ac:dyDescent="0.25">
      <c r="A5" s="15" t="s">
        <v>30</v>
      </c>
      <c r="B5" s="16">
        <v>-137349.08157099696</v>
      </c>
      <c r="C5" s="17">
        <v>44348</v>
      </c>
      <c r="D5" s="18" t="s">
        <v>27</v>
      </c>
    </row>
    <row r="6" spans="1:4" x14ac:dyDescent="0.25">
      <c r="A6" s="15" t="s">
        <v>31</v>
      </c>
      <c r="B6" s="16">
        <v>-701657.03927492443</v>
      </c>
      <c r="C6" s="17">
        <v>44348</v>
      </c>
      <c r="D6" s="18" t="s">
        <v>27</v>
      </c>
    </row>
    <row r="7" spans="1:4" x14ac:dyDescent="0.25">
      <c r="A7" s="15" t="s">
        <v>32</v>
      </c>
      <c r="B7" s="16">
        <v>-1350079.3655589123</v>
      </c>
      <c r="C7" s="17">
        <v>44348</v>
      </c>
      <c r="D7" s="18" t="s">
        <v>27</v>
      </c>
    </row>
    <row r="8" spans="1:4" x14ac:dyDescent="0.25">
      <c r="A8" s="15" t="s">
        <v>33</v>
      </c>
      <c r="B8" s="16">
        <v>-930575.28700906341</v>
      </c>
      <c r="C8" s="17">
        <v>44348</v>
      </c>
      <c r="D8" s="18" t="s">
        <v>27</v>
      </c>
    </row>
    <row r="9" spans="1:4" x14ac:dyDescent="0.25">
      <c r="A9" s="15" t="s">
        <v>34</v>
      </c>
      <c r="B9" s="16">
        <v>-3068554.4924471295</v>
      </c>
      <c r="C9" s="17">
        <v>44348</v>
      </c>
      <c r="D9" s="18" t="s">
        <v>27</v>
      </c>
    </row>
    <row r="10" spans="1:4" x14ac:dyDescent="0.25">
      <c r="A10" s="15" t="s">
        <v>35</v>
      </c>
      <c r="B10" s="16">
        <v>-558984.74320241692</v>
      </c>
      <c r="C10" s="17">
        <v>44348</v>
      </c>
      <c r="D10" s="18" t="s">
        <v>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27649-AD82-4490-87DA-4028500935EF}">
  <dimension ref="A1:D12"/>
  <sheetViews>
    <sheetView workbookViewId="0">
      <selection activeCell="B13" sqref="B13"/>
    </sheetView>
  </sheetViews>
  <sheetFormatPr defaultRowHeight="15" x14ac:dyDescent="0.25"/>
  <cols>
    <col min="1" max="1" width="52.5703125" customWidth="1"/>
    <col min="2" max="2" width="22.85546875" customWidth="1"/>
    <col min="3" max="3" width="23.140625" customWidth="1"/>
    <col min="4" max="4" width="38.7109375" customWidth="1"/>
  </cols>
  <sheetData>
    <row r="1" spans="1:4" x14ac:dyDescent="0.25">
      <c r="B1" s="32" t="s">
        <v>36</v>
      </c>
      <c r="C1" s="32"/>
      <c r="D1" s="32"/>
    </row>
    <row r="2" spans="1:4" s="5" customFormat="1" ht="15.75" x14ac:dyDescent="0.25">
      <c r="A2" s="5" t="s">
        <v>37</v>
      </c>
      <c r="B2" s="5" t="s">
        <v>38</v>
      </c>
      <c r="C2" s="5" t="s">
        <v>39</v>
      </c>
      <c r="D2" s="5" t="s">
        <v>40</v>
      </c>
    </row>
    <row r="3" spans="1:4" s="5" customFormat="1" ht="15.75" x14ac:dyDescent="0.25">
      <c r="A3" s="24" t="s">
        <v>41</v>
      </c>
    </row>
    <row r="4" spans="1:4" ht="15.75" x14ac:dyDescent="0.25">
      <c r="A4" s="25" t="s">
        <v>26</v>
      </c>
      <c r="B4" s="21">
        <v>44378</v>
      </c>
      <c r="C4" s="21">
        <v>45352</v>
      </c>
      <c r="D4" s="22" t="s">
        <v>42</v>
      </c>
    </row>
    <row r="5" spans="1:4" ht="15.75" x14ac:dyDescent="0.25">
      <c r="A5" s="25" t="s">
        <v>28</v>
      </c>
      <c r="B5" s="21">
        <v>44378</v>
      </c>
      <c r="C5" s="21">
        <v>45352</v>
      </c>
      <c r="D5" s="22" t="s">
        <v>42</v>
      </c>
    </row>
    <row r="6" spans="1:4" ht="15.75" x14ac:dyDescent="0.25">
      <c r="A6" s="25" t="s">
        <v>29</v>
      </c>
      <c r="B6" s="21">
        <v>44378</v>
      </c>
      <c r="C6" s="21">
        <v>45352</v>
      </c>
      <c r="D6" s="22" t="s">
        <v>42</v>
      </c>
    </row>
    <row r="7" spans="1:4" ht="15.75" x14ac:dyDescent="0.25">
      <c r="A7" s="25" t="s">
        <v>30</v>
      </c>
      <c r="B7" s="21">
        <v>44378</v>
      </c>
      <c r="C7" s="21">
        <v>45352</v>
      </c>
      <c r="D7" s="22" t="s">
        <v>42</v>
      </c>
    </row>
    <row r="8" spans="1:4" ht="15.75" x14ac:dyDescent="0.25">
      <c r="A8" s="25" t="s">
        <v>31</v>
      </c>
      <c r="B8" s="21">
        <v>44378</v>
      </c>
      <c r="C8" s="21">
        <v>45352</v>
      </c>
      <c r="D8" s="22" t="s">
        <v>42</v>
      </c>
    </row>
    <row r="9" spans="1:4" ht="15.75" x14ac:dyDescent="0.25">
      <c r="A9" s="25" t="s">
        <v>32</v>
      </c>
      <c r="B9" s="21">
        <v>44378</v>
      </c>
      <c r="C9" s="21">
        <v>45352</v>
      </c>
      <c r="D9" s="22" t="s">
        <v>42</v>
      </c>
    </row>
    <row r="10" spans="1:4" ht="15.75" x14ac:dyDescent="0.25">
      <c r="A10" s="25" t="s">
        <v>33</v>
      </c>
      <c r="B10" s="21">
        <v>44378</v>
      </c>
      <c r="C10" s="21">
        <v>45352</v>
      </c>
      <c r="D10" s="22" t="s">
        <v>42</v>
      </c>
    </row>
    <row r="11" spans="1:4" ht="15.75" x14ac:dyDescent="0.25">
      <c r="A11" s="25" t="s">
        <v>34</v>
      </c>
      <c r="B11" s="21">
        <v>44378</v>
      </c>
      <c r="C11" s="21">
        <v>45352</v>
      </c>
      <c r="D11" s="22" t="s">
        <v>42</v>
      </c>
    </row>
    <row r="12" spans="1:4" ht="15.75" x14ac:dyDescent="0.25">
      <c r="A12" s="25" t="s">
        <v>35</v>
      </c>
      <c r="B12" s="21">
        <v>44378</v>
      </c>
      <c r="C12" s="21">
        <v>45352</v>
      </c>
      <c r="D12" s="22" t="s">
        <v>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F4FB3-A543-41FE-BA5B-4D97DEE98130}">
  <dimension ref="A1:F22"/>
  <sheetViews>
    <sheetView zoomScale="70" zoomScaleNormal="70" workbookViewId="0">
      <selection activeCell="F27" sqref="F27"/>
    </sheetView>
  </sheetViews>
  <sheetFormatPr defaultRowHeight="15" x14ac:dyDescent="0.25"/>
  <cols>
    <col min="1" max="1" width="45.85546875" customWidth="1"/>
    <col min="2" max="2" width="21.140625" customWidth="1"/>
    <col min="3" max="3" width="30" customWidth="1"/>
    <col min="4" max="4" width="29.5703125" customWidth="1"/>
    <col min="5" max="5" width="37.42578125" customWidth="1"/>
    <col min="6" max="6" width="31.7109375" customWidth="1"/>
  </cols>
  <sheetData>
    <row r="1" spans="1:6" s="3" customFormat="1" ht="15.75" x14ac:dyDescent="0.25">
      <c r="A1" s="3" t="s">
        <v>43</v>
      </c>
      <c r="B1" s="3" t="s">
        <v>44</v>
      </c>
      <c r="C1" s="3" t="s">
        <v>45</v>
      </c>
      <c r="D1" s="3" t="s">
        <v>46</v>
      </c>
      <c r="E1" s="3" t="s">
        <v>47</v>
      </c>
      <c r="F1" s="3" t="s">
        <v>48</v>
      </c>
    </row>
    <row r="2" spans="1:6" ht="15.75" x14ac:dyDescent="0.25">
      <c r="A2" s="33" t="s">
        <v>49</v>
      </c>
      <c r="B2" s="33"/>
      <c r="C2" s="33"/>
      <c r="D2" s="33"/>
      <c r="E2" s="33"/>
      <c r="F2" s="33"/>
    </row>
    <row r="3" spans="1:6" x14ac:dyDescent="0.25">
      <c r="A3" t="s">
        <v>50</v>
      </c>
      <c r="B3" s="20" t="s">
        <v>51</v>
      </c>
      <c r="C3" s="20" t="s">
        <v>52</v>
      </c>
      <c r="D3" s="20" t="s">
        <v>53</v>
      </c>
      <c r="E3" t="s">
        <v>54</v>
      </c>
      <c r="F3" s="20" t="s">
        <v>55</v>
      </c>
    </row>
    <row r="4" spans="1:6" ht="45" x14ac:dyDescent="0.25">
      <c r="A4" t="s">
        <v>56</v>
      </c>
      <c r="B4" s="20" t="s">
        <v>57</v>
      </c>
      <c r="C4" s="20" t="s">
        <v>58</v>
      </c>
      <c r="D4" s="20" t="s">
        <v>53</v>
      </c>
      <c r="E4" t="s">
        <v>54</v>
      </c>
      <c r="F4" s="20" t="s">
        <v>55</v>
      </c>
    </row>
    <row r="5" spans="1:6" x14ac:dyDescent="0.25">
      <c r="A5" t="s">
        <v>59</v>
      </c>
      <c r="B5" s="20" t="s">
        <v>60</v>
      </c>
      <c r="C5" s="20" t="s">
        <v>61</v>
      </c>
      <c r="D5" s="20" t="s">
        <v>62</v>
      </c>
      <c r="E5" t="s">
        <v>54</v>
      </c>
      <c r="F5" s="20" t="s">
        <v>55</v>
      </c>
    </row>
    <row r="6" spans="1:6" ht="15.75" x14ac:dyDescent="0.25">
      <c r="A6" s="33" t="s">
        <v>63</v>
      </c>
      <c r="B6" s="33"/>
      <c r="C6" s="33"/>
      <c r="D6" s="33"/>
      <c r="E6" s="33"/>
      <c r="F6" s="33"/>
    </row>
    <row r="7" spans="1:6" ht="45" x14ac:dyDescent="0.25">
      <c r="A7" t="s">
        <v>64</v>
      </c>
      <c r="B7" s="20" t="s">
        <v>65</v>
      </c>
      <c r="C7" s="20" t="s">
        <v>66</v>
      </c>
      <c r="D7" s="20" t="s">
        <v>67</v>
      </c>
      <c r="E7" s="20" t="s">
        <v>54</v>
      </c>
      <c r="F7" s="20" t="s">
        <v>55</v>
      </c>
    </row>
    <row r="8" spans="1:6" ht="15.75" x14ac:dyDescent="0.25">
      <c r="A8" s="33" t="s">
        <v>68</v>
      </c>
      <c r="B8" s="33"/>
      <c r="C8" s="33"/>
      <c r="D8" s="33"/>
      <c r="E8" s="33"/>
      <c r="F8" s="33"/>
    </row>
    <row r="9" spans="1:6" ht="29.1" customHeight="1" x14ac:dyDescent="0.25">
      <c r="A9" s="20" t="s">
        <v>69</v>
      </c>
      <c r="B9" s="20" t="s">
        <v>70</v>
      </c>
      <c r="C9" s="20" t="s">
        <v>71</v>
      </c>
      <c r="D9" s="20" t="s">
        <v>72</v>
      </c>
      <c r="E9" s="20" t="s">
        <v>73</v>
      </c>
      <c r="F9" s="20" t="s">
        <v>55</v>
      </c>
    </row>
    <row r="10" spans="1:6" ht="29.1" customHeight="1" x14ac:dyDescent="0.25">
      <c r="A10" s="20" t="s">
        <v>74</v>
      </c>
      <c r="B10" s="20" t="s">
        <v>75</v>
      </c>
      <c r="C10" s="20" t="s">
        <v>76</v>
      </c>
      <c r="D10" s="20" t="s">
        <v>77</v>
      </c>
      <c r="E10" s="20" t="s">
        <v>73</v>
      </c>
      <c r="F10" s="20" t="s">
        <v>55</v>
      </c>
    </row>
    <row r="11" spans="1:6" ht="29.1" customHeight="1" x14ac:dyDescent="0.25">
      <c r="A11" s="20" t="s">
        <v>78</v>
      </c>
      <c r="B11" s="20" t="s">
        <v>79</v>
      </c>
      <c r="C11" s="20" t="s">
        <v>80</v>
      </c>
      <c r="D11" s="20" t="s">
        <v>80</v>
      </c>
      <c r="E11" s="20" t="s">
        <v>73</v>
      </c>
      <c r="F11" s="20" t="s">
        <v>55</v>
      </c>
    </row>
    <row r="12" spans="1:6" ht="30" x14ac:dyDescent="0.25">
      <c r="A12" s="20" t="s">
        <v>81</v>
      </c>
      <c r="B12" s="20" t="s">
        <v>82</v>
      </c>
      <c r="C12" s="20" t="s">
        <v>82</v>
      </c>
      <c r="D12" s="20" t="s">
        <v>83</v>
      </c>
      <c r="E12" s="20" t="s">
        <v>84</v>
      </c>
      <c r="F12" s="20" t="s">
        <v>55</v>
      </c>
    </row>
    <row r="13" spans="1:6" ht="29.1" customHeight="1" x14ac:dyDescent="0.25">
      <c r="A13" s="20" t="s">
        <v>85</v>
      </c>
      <c r="B13" s="20" t="s">
        <v>86</v>
      </c>
      <c r="C13" s="20" t="s">
        <v>82</v>
      </c>
      <c r="D13" s="20" t="s">
        <v>83</v>
      </c>
      <c r="E13" s="20" t="s">
        <v>73</v>
      </c>
      <c r="F13" s="20" t="s">
        <v>55</v>
      </c>
    </row>
    <row r="14" spans="1:6" ht="45" x14ac:dyDescent="0.25">
      <c r="A14" s="20" t="s">
        <v>87</v>
      </c>
      <c r="B14" s="20" t="s">
        <v>88</v>
      </c>
      <c r="C14" s="20" t="s">
        <v>89</v>
      </c>
      <c r="D14" s="20" t="s">
        <v>89</v>
      </c>
      <c r="E14" s="20" t="s">
        <v>73</v>
      </c>
      <c r="F14" s="20" t="s">
        <v>55</v>
      </c>
    </row>
    <row r="15" spans="1:6" ht="45" x14ac:dyDescent="0.25">
      <c r="A15" s="20" t="s">
        <v>90</v>
      </c>
      <c r="B15" s="20" t="s">
        <v>88</v>
      </c>
      <c r="C15" s="20" t="s">
        <v>89</v>
      </c>
      <c r="D15" s="20" t="s">
        <v>89</v>
      </c>
      <c r="E15" s="20" t="s">
        <v>91</v>
      </c>
      <c r="F15" s="20" t="s">
        <v>55</v>
      </c>
    </row>
    <row r="16" spans="1:6" ht="45" x14ac:dyDescent="0.25">
      <c r="A16" s="20" t="s">
        <v>92</v>
      </c>
      <c r="B16" s="20" t="s">
        <v>93</v>
      </c>
      <c r="C16" s="20" t="s">
        <v>93</v>
      </c>
      <c r="D16" s="20" t="s">
        <v>94</v>
      </c>
      <c r="E16" s="20" t="s">
        <v>95</v>
      </c>
      <c r="F16" s="20" t="s">
        <v>55</v>
      </c>
    </row>
    <row r="17" spans="1:6" ht="17.45" customHeight="1" x14ac:dyDescent="0.25">
      <c r="A17" s="33" t="s">
        <v>96</v>
      </c>
      <c r="B17" s="33"/>
      <c r="C17" s="33"/>
      <c r="D17" s="33"/>
      <c r="E17" s="33"/>
      <c r="F17" s="33"/>
    </row>
    <row r="18" spans="1:6" ht="45" x14ac:dyDescent="0.25">
      <c r="A18" s="20" t="s">
        <v>97</v>
      </c>
      <c r="B18" s="20" t="s">
        <v>98</v>
      </c>
      <c r="C18" s="20" t="s">
        <v>99</v>
      </c>
      <c r="D18" s="20" t="s">
        <v>94</v>
      </c>
      <c r="E18" s="20" t="s">
        <v>95</v>
      </c>
      <c r="F18" s="20" t="s">
        <v>55</v>
      </c>
    </row>
    <row r="19" spans="1:6" ht="57.95" customHeight="1" x14ac:dyDescent="0.25">
      <c r="A19" s="20" t="s">
        <v>100</v>
      </c>
      <c r="B19" s="20" t="s">
        <v>101</v>
      </c>
      <c r="C19" s="20" t="s">
        <v>102</v>
      </c>
      <c r="D19" s="20" t="s">
        <v>103</v>
      </c>
      <c r="E19" s="20" t="s">
        <v>95</v>
      </c>
      <c r="F19" s="20" t="s">
        <v>55</v>
      </c>
    </row>
    <row r="20" spans="1:6" ht="57.95" customHeight="1" x14ac:dyDescent="0.25">
      <c r="A20" s="20" t="s">
        <v>104</v>
      </c>
      <c r="B20" s="20" t="s">
        <v>105</v>
      </c>
      <c r="C20" s="20" t="s">
        <v>106</v>
      </c>
      <c r="D20" s="20" t="s">
        <v>103</v>
      </c>
      <c r="E20" s="20" t="s">
        <v>95</v>
      </c>
      <c r="F20" s="20" t="s">
        <v>55</v>
      </c>
    </row>
    <row r="21" spans="1:6" ht="45" x14ac:dyDescent="0.25">
      <c r="A21" s="20" t="s">
        <v>107</v>
      </c>
      <c r="B21" s="20" t="s">
        <v>108</v>
      </c>
      <c r="C21" s="20" t="s">
        <v>109</v>
      </c>
      <c r="D21" s="20" t="s">
        <v>110</v>
      </c>
      <c r="E21" s="20" t="s">
        <v>95</v>
      </c>
      <c r="F21" s="20" t="s">
        <v>55</v>
      </c>
    </row>
    <row r="22" spans="1:6" ht="45" x14ac:dyDescent="0.25">
      <c r="A22" s="20" t="s">
        <v>111</v>
      </c>
      <c r="B22" s="20" t="s">
        <v>75</v>
      </c>
      <c r="C22" s="20" t="s">
        <v>112</v>
      </c>
      <c r="D22" s="20" t="s">
        <v>110</v>
      </c>
      <c r="E22" s="20" t="s">
        <v>95</v>
      </c>
      <c r="F22" s="20" t="s">
        <v>55</v>
      </c>
    </row>
  </sheetData>
  <mergeCells count="4">
    <mergeCell ref="A17:F17"/>
    <mergeCell ref="A2:F2"/>
    <mergeCell ref="A6:F6"/>
    <mergeCell ref="A8:F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BC525788A37448A6A1F42B967593F6" ma:contentTypeVersion="10" ma:contentTypeDescription="Create a new document." ma:contentTypeScope="" ma:versionID="b9f48c2faf6fcd83e5fade6afa6337b0">
  <xsd:schema xmlns:xsd="http://www.w3.org/2001/XMLSchema" xmlns:xs="http://www.w3.org/2001/XMLSchema" xmlns:p="http://schemas.microsoft.com/office/2006/metadata/properties" xmlns:ns2="c79f7db6-32d4-4bf4-99da-94f398b0c357" xmlns:ns3="5dabdaa9-5215-4911-94a7-96255c66ec05" targetNamespace="http://schemas.microsoft.com/office/2006/metadata/properties" ma:root="true" ma:fieldsID="a5c8cd6cfc6ea529f9c3c356efe11921" ns2:_="" ns3:_="">
    <xsd:import namespace="c79f7db6-32d4-4bf4-99da-94f398b0c357"/>
    <xsd:import namespace="5dabdaa9-5215-4911-94a7-96255c66ec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9f7db6-32d4-4bf4-99da-94f398b0c3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abdaa9-5215-4911-94a7-96255c66ec0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EC7296-FC4E-4680-B556-07FAE4F36E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9f7db6-32d4-4bf4-99da-94f398b0c357"/>
    <ds:schemaRef ds:uri="5dabdaa9-5215-4911-94a7-96255c66ec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8B49C8-E27F-471D-B0F2-9391DBA60A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99A4EB-E834-44BE-AFC9-204CEF27EF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A Discounted total fund</vt:lpstr>
      <vt:lpstr>Table B Discounted Benefit</vt:lpstr>
      <vt:lpstr>Table C Funding Profile</vt:lpstr>
      <vt:lpstr>Table D Costing estimates</vt:lpstr>
      <vt:lpstr>Table E Delivery Milestones</vt:lpstr>
      <vt:lpstr>Table F Bid Monitoring and Eval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Soraya Dickson</dc:creator>
  <cp:keywords/>
  <dc:description/>
  <cp:lastModifiedBy>Vicky Cadby</cp:lastModifiedBy>
  <cp:revision/>
  <dcterms:created xsi:type="dcterms:W3CDTF">2021-03-19T11:14:49Z</dcterms:created>
  <dcterms:modified xsi:type="dcterms:W3CDTF">2023-09-28T11:54:39Z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0x0101008CBC525788A37448A6A1F42B967593F6</vt:lpwstr>
  </property>
  <property fmtid="{D5CDD505-2E9C-101B-9397-08002B2CF9AE}" pid="3" name="TaxKeyword">
    <vt:lpwstr/>
  </property>
  <property fmtid="{D5CDD505-2E9C-101B-9397-08002B2CF9AE}" pid="4" name="_dlc_DocIdItemGuid">
    <vt:lpwstr>e75d5d4c-c82d-488d-8c77-842dc7578b99</vt:lpwstr>
  </property>
</Properties>
</file>